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</externalReferences>
  <definedNames>
    <definedName name="_xlnm.Print_Area" localSheetId="4">'з початку року'!$A$1:$Q$45</definedName>
  </definedNames>
  <calcPr fullCalcOnLoad="1"/>
</workbook>
</file>

<file path=xl/sharedStrings.xml><?xml version="1.0" encoding="utf-8"?>
<sst xmlns="http://schemas.openxmlformats.org/spreadsheetml/2006/main" count="176" uniqueCount="89">
  <si>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</si>
  <si>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</si>
  <si>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</si>
  <si>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</si>
  <si>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</si>
  <si>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</si>
  <si>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</si>
  <si>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</si>
  <si>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</si>
  <si>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</si>
  <si>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</si>
  <si>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</si>
  <si>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</si>
  <si>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</si>
  <si>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</si>
  <si>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</si>
  <si>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</si>
  <si>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</si>
  <si>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</si>
  <si>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</si>
  <si>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</si>
  <si>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</si>
  <si>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</si>
  <si>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</si>
  <si>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</si>
  <si>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</si>
  <si>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</si>
  <si>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</si>
  <si>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</si>
  <si>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</si>
  <si>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</si>
  <si>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</si>
  <si>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</si>
  <si>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</si>
  <si>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</si>
  <si>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</si>
  <si>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</si>
  <si>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</si>
  <si>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</si>
  <si>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</si>
  <si>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</si>
  <si>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</si>
  <si>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</si>
  <si>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</si>
  <si>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</si>
  <si>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</si>
  <si>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</si>
  <si>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</si>
  <si>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</si>
  <si>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</si>
  <si>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</si>
  <si>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</si>
  <si>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</si>
  <si>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</si>
  <si>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</si>
  <si>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</si>
  <si>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</si>
  <si>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</si>
  <si>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</si>
  <si>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</si>
  <si>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</si>
  <si>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</si>
  <si>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</si>
  <si>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</si>
  <si>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</si>
  <si>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</si>
  <si>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</si>
  <si>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</si>
  <si>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</si>
  <si>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</si>
  <si>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</si>
  <si>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</si>
  <si>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</si>
  <si>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</si>
  <si>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</si>
  <si>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</si>
  <si>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</si>
  <si>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</si>
  <si>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</si>
  <si>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</si>
  <si>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</si>
  <si>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</si>
  <si>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t>план на січень-квітень  2015р.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</si>
  <si>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</si>
  <si>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</si>
  <si>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23.04.2015 р. </t>
  </si>
  <si>
    <r>
      <t xml:space="preserve">станом на 23.04.2015р.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</si>
  <si>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23.04.2015р.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</si>
  <si>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23.04.2015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</si>
</sst>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2706262"/>
        <c:axId val="47247495"/>
      </c:lineChart>
      <c:catAx>
        <c:axId val="127062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47495"/>
        <c:crosses val="autoZero"/>
        <c:auto val="0"/>
        <c:lblOffset val="100"/>
        <c:tickLblSkip val="1"/>
        <c:noMultiLvlLbl val="0"/>
      </c:catAx>
      <c:valAx>
        <c:axId val="4724749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70626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2574272"/>
        <c:axId val="1841857"/>
      </c:lineChart>
      <c:catAx>
        <c:axId val="225742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1857"/>
        <c:crosses val="autoZero"/>
        <c:auto val="0"/>
        <c:lblOffset val="100"/>
        <c:tickLblSkip val="1"/>
        <c:noMultiLvlLbl val="0"/>
      </c:catAx>
      <c:valAx>
        <c:axId val="184185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5742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6576714"/>
        <c:axId val="14972699"/>
      </c:lineChart>
      <c:catAx>
        <c:axId val="165767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72699"/>
        <c:crosses val="autoZero"/>
        <c:auto val="0"/>
        <c:lblOffset val="100"/>
        <c:tickLblSkip val="1"/>
        <c:noMultiLvlLbl val="0"/>
      </c:catAx>
      <c:valAx>
        <c:axId val="1497269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5767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квітень!$L$4:$L$18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536564"/>
        <c:axId val="4829077"/>
      </c:lineChart>
      <c:catAx>
        <c:axId val="5365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9077"/>
        <c:crosses val="autoZero"/>
        <c:auto val="0"/>
        <c:lblOffset val="100"/>
        <c:tickLblSkip val="1"/>
        <c:noMultiLvlLbl val="0"/>
      </c:catAx>
      <c:valAx>
        <c:axId val="4829077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656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23.04.2015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3461694"/>
        <c:axId val="55610927"/>
      </c:bar3DChart>
      <c:catAx>
        <c:axId val="4346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5610927"/>
        <c:crosses val="autoZero"/>
        <c:auto val="1"/>
        <c:lblOffset val="100"/>
        <c:tickLblSkip val="1"/>
        <c:noMultiLvlLbl val="0"/>
      </c:catAx>
      <c:valAx>
        <c:axId val="55610927"/>
        <c:scaling>
          <c:orientation val="minMax"/>
          <c:max val="1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61694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0736296"/>
        <c:axId val="8191209"/>
      </c:barChart>
      <c:catAx>
        <c:axId val="30736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91209"/>
        <c:crosses val="autoZero"/>
        <c:auto val="1"/>
        <c:lblOffset val="100"/>
        <c:tickLblSkip val="1"/>
        <c:noMultiLvlLbl val="0"/>
      </c:catAx>
      <c:valAx>
        <c:axId val="8191209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36296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612018"/>
        <c:axId val="59508163"/>
      </c:barChart>
      <c:catAx>
        <c:axId val="661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08163"/>
        <c:crosses val="autoZero"/>
        <c:auto val="1"/>
        <c:lblOffset val="100"/>
        <c:tickLblSkip val="1"/>
        <c:noMultiLvlLbl val="0"/>
      </c:catAx>
      <c:valAx>
        <c:axId val="59508163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2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5811420"/>
        <c:axId val="55431869"/>
      </c:barChart>
      <c:catAx>
        <c:axId val="6581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31869"/>
        <c:crossesAt val="0"/>
        <c:auto val="1"/>
        <c:lblOffset val="100"/>
        <c:tickLblSkip val="1"/>
        <c:noMultiLvlLbl val="0"/>
      </c:catAx>
      <c:valAx>
        <c:axId val="55431869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11420"/>
        <c:crossesAt val="1"/>
        <c:crossBetween val="between"/>
        <c:dispUnits/>
        <c:majorUnit val="300"/>
        <c:min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січень-квітень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23.04.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181 491,8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180 583,3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січень-квітень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- 9 345,9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квітень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42 791,1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квітень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-908,5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3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J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0" sqref="Q30:S3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2" sqref="S32:S3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86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83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AVERAGE(L4:L18)</f>
        <v>2229.6800000000003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2229.7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2229.7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2229.7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2229.7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2229.7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2229.7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2229.7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2229.7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237.50000000000003</v>
      </c>
      <c r="L13" s="41">
        <v>3994.9</v>
      </c>
      <c r="M13" s="41">
        <f>2500+750</f>
        <v>3250</v>
      </c>
      <c r="N13" s="4">
        <f t="shared" si="1"/>
        <v>1.2292</v>
      </c>
      <c r="O13" s="2">
        <v>2229.7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2229.7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37.00000000000034</v>
      </c>
      <c r="L15" s="41">
        <v>2420.3</v>
      </c>
      <c r="M15" s="41">
        <v>1500</v>
      </c>
      <c r="N15" s="4">
        <f t="shared" si="1"/>
        <v>1.6135333333333335</v>
      </c>
      <c r="O15" s="2">
        <v>2229.7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2229.7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2229.7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2229.7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1800</v>
      </c>
      <c r="N19" s="4">
        <f t="shared" si="1"/>
        <v>0</v>
      </c>
      <c r="O19" s="2">
        <v>2229.7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2000</v>
      </c>
      <c r="N20" s="4">
        <f t="shared" si="1"/>
        <v>0</v>
      </c>
      <c r="O20" s="2">
        <v>2229.7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42121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2229.7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42122</v>
      </c>
      <c r="B22" s="41"/>
      <c r="C22" s="98"/>
      <c r="D22" s="7"/>
      <c r="E22" s="7"/>
      <c r="F22" s="102"/>
      <c r="G22" s="7"/>
      <c r="H22" s="7"/>
      <c r="I22" s="7"/>
      <c r="J22" s="7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2229.7</v>
      </c>
      <c r="P22" s="46"/>
      <c r="Q22" s="52"/>
      <c r="R22" s="53"/>
      <c r="S22" s="132"/>
      <c r="T22" s="133"/>
      <c r="U22" s="34">
        <f t="shared" si="2"/>
        <v>0</v>
      </c>
    </row>
    <row r="23" spans="1:21" ht="12.75">
      <c r="A23" s="12">
        <v>42123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0"/>
        <v>0</v>
      </c>
      <c r="L23" s="41"/>
      <c r="M23" s="41">
        <v>6000</v>
      </c>
      <c r="N23" s="4">
        <f t="shared" si="1"/>
        <v>0</v>
      </c>
      <c r="O23" s="2">
        <v>2229.7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12">
        <v>42124</v>
      </c>
      <c r="B24" s="41"/>
      <c r="C24" s="98"/>
      <c r="D24" s="7"/>
      <c r="E24" s="7"/>
      <c r="F24" s="102"/>
      <c r="G24" s="7"/>
      <c r="H24" s="7"/>
      <c r="I24" s="7"/>
      <c r="J24" s="7"/>
      <c r="K24" s="41">
        <f t="shared" si="0"/>
        <v>0</v>
      </c>
      <c r="L24" s="41"/>
      <c r="M24" s="41">
        <v>6119.3</v>
      </c>
      <c r="N24" s="4">
        <f t="shared" si="1"/>
        <v>0</v>
      </c>
      <c r="O24" s="2">
        <v>2229.7</v>
      </c>
      <c r="P24" s="46"/>
      <c r="Q24" s="52"/>
      <c r="R24" s="53"/>
      <c r="S24" s="136"/>
      <c r="T24" s="137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21818</v>
      </c>
      <c r="C25" s="99">
        <f t="shared" si="3"/>
        <v>528.55</v>
      </c>
      <c r="D25" s="99">
        <f t="shared" si="3"/>
        <v>822.05</v>
      </c>
      <c r="E25" s="99">
        <f t="shared" si="3"/>
        <v>2575.95</v>
      </c>
      <c r="F25" s="99">
        <f t="shared" si="3"/>
        <v>5343.5</v>
      </c>
      <c r="G25" s="99">
        <f t="shared" si="3"/>
        <v>5.8500000000000005</v>
      </c>
      <c r="H25" s="99">
        <f t="shared" si="3"/>
        <v>445.65000000000003</v>
      </c>
      <c r="I25" s="100">
        <f t="shared" si="3"/>
        <v>727.6</v>
      </c>
      <c r="J25" s="100">
        <f t="shared" si="3"/>
        <v>157.65000000000003</v>
      </c>
      <c r="K25" s="42">
        <f t="shared" si="3"/>
        <v>1020.3999999999999</v>
      </c>
      <c r="L25" s="42">
        <f t="shared" si="3"/>
        <v>33445.200000000004</v>
      </c>
      <c r="M25" s="42">
        <f t="shared" si="3"/>
        <v>48429.3</v>
      </c>
      <c r="N25" s="14">
        <f t="shared" si="1"/>
        <v>0.6905984600231678</v>
      </c>
      <c r="O25" s="2"/>
      <c r="P25" s="89">
        <f>SUM(P4:P24)</f>
        <v>314.3</v>
      </c>
      <c r="Q25" s="89">
        <f>SUM(Q4:Q24)</f>
        <v>58.300000000000004</v>
      </c>
      <c r="R25" s="89">
        <f>SUM(R4:R24)</f>
        <v>0.2</v>
      </c>
      <c r="S25" s="138">
        <f>SUM(S4:S24)</f>
        <v>0</v>
      </c>
      <c r="T25" s="139"/>
      <c r="U25" s="89">
        <f>P25+Q25+S25+R25+T25</f>
        <v>372.8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42117</v>
      </c>
      <c r="Q30" s="120">
        <v>146930.05365000002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v>138020.32144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42117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87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88</v>
      </c>
      <c r="P28" s="152"/>
    </row>
    <row r="29" spans="1:16" ht="45">
      <c r="A29" s="145"/>
      <c r="B29" s="71" t="s">
        <v>82</v>
      </c>
      <c r="C29" s="27" t="s">
        <v>25</v>
      </c>
      <c r="D29" s="71" t="str">
        <f>B29</f>
        <v>план на січень-квітень  2015р.</v>
      </c>
      <c r="E29" s="27" t="str">
        <f>C29</f>
        <v>факт</v>
      </c>
      <c r="F29" s="70" t="str">
        <f>B29</f>
        <v>план на січень-квітень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січень-квітень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квітень!Q39</f>
        <v>0</v>
      </c>
      <c r="B30" s="72">
        <v>1498.98</v>
      </c>
      <c r="C30" s="72">
        <v>1724.11</v>
      </c>
      <c r="D30" s="72">
        <v>70</v>
      </c>
      <c r="E30" s="72">
        <v>91.72</v>
      </c>
      <c r="F30" s="72">
        <v>444.3</v>
      </c>
      <c r="G30" s="72">
        <v>11.28</v>
      </c>
      <c r="H30" s="72"/>
      <c r="I30" s="72"/>
      <c r="J30" s="72"/>
      <c r="K30" s="72"/>
      <c r="L30" s="92">
        <v>2013.28</v>
      </c>
      <c r="M30" s="73">
        <v>1827.11</v>
      </c>
      <c r="N30" s="74">
        <v>-186.17</v>
      </c>
      <c r="O30" s="153">
        <f>квітень!Q30</f>
        <v>146930.05365000002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квітень!S32</f>
        <v>138020.32144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квітень!S34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квітень!S35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101647.98</v>
      </c>
      <c r="C47" s="39">
        <v>100255.53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31332</v>
      </c>
      <c r="C48" s="17">
        <v>26622.32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29040</v>
      </c>
      <c r="C49" s="16">
        <v>30681.7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6">
        <v>1994.5</v>
      </c>
      <c r="C50" s="6">
        <v>2005.76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12662.75</v>
      </c>
      <c r="C51" s="16">
        <v>10599.06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2420</v>
      </c>
      <c r="C52" s="16">
        <v>2673.74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800</v>
      </c>
      <c r="C53" s="16">
        <v>810.3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1594.5999999999913</v>
      </c>
      <c r="C54" s="16">
        <v>6934.91999999999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181491.83</v>
      </c>
      <c r="C55" s="11">
        <v>180583.33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44" sqref="C4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2015-04-23T08:04:55Z</dcterms:modified>
  <cp:category/>
  <cp:version/>
  <cp:contentType/>
  <cp:contentStatus/>
</cp:coreProperties>
</file>